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5200" windowHeight="13860"/>
  </bookViews>
  <sheets>
    <sheet name="Savings Estimator" sheetId="1" r:id="rId1"/>
  </sheets>
  <definedNames>
    <definedName name="AmountSaved">'Savings Estimator'!$C$11</definedName>
    <definedName name="AnnualSavings">'Savings Estimator'!$G$25</definedName>
    <definedName name="BiWeeklySavings">'Savings Estimator'!$E$25</definedName>
    <definedName name="BiWeeksUntilEvent">'Savings Estimator'!$E$28</definedName>
    <definedName name="DailySavings">'Savings Estimator'!$C$25</definedName>
    <definedName name="DateSavingsBegin">'Savings Estimator'!$B$6</definedName>
    <definedName name="DaysUntilEvent">'Savings Estimator'!$C$28</definedName>
    <definedName name="EventCost">'Savings Estimator'!$C$10</definedName>
    <definedName name="EventDate">'Savings Estimator'!$C$6</definedName>
    <definedName name="Goal">'Savings Estimator'!$C$14</definedName>
    <definedName name="MonthlySavings">'Savings Estimator'!$F$25</definedName>
    <definedName name="MonthsUntilEvent">'Savings Estimator'!$F$28</definedName>
    <definedName name="SavingFrequency">'Savings Estimator'!$F$6</definedName>
    <definedName name="SavingsPlanInfo">IF(SavingFrequency="Weekly",WeeklySavings,IF(SavingFrequency="Bi-Weekly",BiWeeklySavings,IF(SavingFrequency="Monthly",MonthlySavings,AnnualSavings)))</definedName>
    <definedName name="SavingsToDate">'Savings Estimator'!$C$18</definedName>
    <definedName name="WeeklySavings">'Savings Estimator'!$D$25</definedName>
    <definedName name="WeeksUntilEvent">'Savings Estimator'!$D$28</definedName>
    <definedName name="YearsUntilEvent">'Savings Estimator'!$G$28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<sst xmlns="http://schemas.openxmlformats.org/spreadsheetml/2006/main" count="25" uniqueCount="25">
  <si>
    <t>Days</t>
  </si>
  <si>
    <t>Months</t>
  </si>
  <si>
    <t>Years</t>
  </si>
  <si>
    <t>Weekly</t>
  </si>
  <si>
    <t>Monthly</t>
  </si>
  <si>
    <t>Weeks</t>
  </si>
  <si>
    <t>Daily</t>
  </si>
  <si>
    <t>Bi-Weeks</t>
  </si>
  <si>
    <t xml:space="preserve"> Start Saving On:</t>
  </si>
  <si>
    <t xml:space="preserve"> Finish Saving By:</t>
  </si>
  <si>
    <t>Time Interval</t>
  </si>
  <si>
    <t>TRIP COST:</t>
  </si>
  <si>
    <t>Savings Interval</t>
  </si>
  <si>
    <t>SAVINGS PLAN DETAILS</t>
  </si>
  <si>
    <t xml:space="preserve"> Save Money:</t>
  </si>
  <si>
    <t>Yearly</t>
  </si>
  <si>
    <t>PRIOR SAVINGS:</t>
  </si>
  <si>
    <t>CURRENT
SAVINGS GOAL:</t>
  </si>
  <si>
    <t>WINTER BREAK
TRIP TO MEXICO</t>
  </si>
  <si>
    <t>BI-WEEKLY</t>
  </si>
  <si>
    <t>I have saved:</t>
  </si>
  <si>
    <t>I still need to save:</t>
  </si>
  <si>
    <t>Time until goal is reached:</t>
  </si>
  <si>
    <t>Amount to save:</t>
  </si>
  <si>
    <t>Bi-Weekly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</si>
</sst>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.dd\.yy;@"/>
    <numFmt numFmtId="165" formatCode="&quot;$&quot;#,##0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5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5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5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164" fontId="7" fillId="0" borderId="0" xfId="4" applyNumberFormat="1" applyAlignment="1" applyProtection="1">
      <alignment horizontal="left" vertical="center"/>
      <protection locked="0"/>
    </xf>
    <xf numFmtId="0" fontId="8" fillId="0" borderId="0" xfId="0" applyFont="1" applyProtection="1"/>
    <xf numFmtId="165" fontId="7" fillId="5" borderId="4" xfId="4" applyNumberFormat="1" applyFill="1" applyBorder="1" applyAlignment="1" applyProtection="1">
      <alignment horizontal="center" vertical="center"/>
    </xf>
    <xf numFmtId="165" fontId="7" fillId="5" borderId="5" xfId="4" applyNumberFormat="1" applyFill="1" applyBorder="1" applyAlignment="1" applyProtection="1">
      <alignment horizontal="center" vertical="center"/>
    </xf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4" fontId="7" fillId="0" borderId="0" xfId="4" applyNumberFormat="1" applyAlignment="1" applyProtection="1">
      <alignment horizontal="left" vertical="center" indent="5"/>
      <protection locked="0"/>
    </xf>
  </cellXfs>
  <cellStyles count="6">
    <cellStyle name="Heading 1" xfId="4" builtinId="16" customBuiltin="1"/>
    <cellStyle name="Heading 2" xfId="1" builtinId="17" customBuiltin="1"/>
    <cellStyle name="Heading 3" xfId="5" builtinId="18" customBuiltin="1"/>
    <cellStyle name="Normal" xfId="0" builtinId="0" customBuiltin="1"/>
    <cellStyle name="Title" xfId="3" builtinId="15" customBuiltin="1"/>
    <cellStyle name="Total" xfId="2" builtinId="25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Saved</c:v>
              </c:pt>
              <c:pt idx="1">
                <c:v>Still need</c:v>
              </c:pt>
            </c:strLit>
          </c:cat>
          <c:val>
            <c:numRef>
              <c:f>'Savings Estimator'!$C$18:$C$19</c:f>
              <c:numCache>
                <c:formatCode>"$"#,##0</c:formatCode>
                <c:ptCount val="2"/>
                <c:pt idx="0">
                  <c:v>300</c:v>
                </c:pt>
                <c:pt idx="1">
                  <c:v>5700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Saved</c:v>
              </c:pt>
              <c:pt idx="1">
                <c:v>Still need</c:v>
              </c:pt>
            </c:strLit>
          </c:cat>
          <c:val>
            <c:numRef>
              <c:f>'Savings Estimator'!$D$18:$D$19</c:f>
              <c:numCache>
                <c:formatCode>"$"#,##0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tr-T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SavingsChart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G1"/>
    </sheetView>
  </sheetViews>
  <sheetFormatPr defaultRowHeight="14.25" x14ac:dyDescent="0.2"/>
  <cols>
    <col min="1" max="1" width="2.59765625" style="4" customWidth="1"/>
    <col min="2" max="2" width="25.59765625" style="4" customWidth="1"/>
    <col min="3" max="3" width="9.69921875" style="4" customWidth="1"/>
    <col min="4" max="4" width="10.59765625" style="4" customWidth="1"/>
    <col min="5" max="5" width="9.69921875" style="4" customWidth="1"/>
    <col min="6" max="6" width="11.5" style="4" customWidth="1"/>
    <col min="7" max="7" width="9.6992187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9" t="s">
        <v>18</v>
      </c>
      <c r="B1" s="39"/>
      <c r="C1" s="39"/>
      <c r="D1" s="39"/>
      <c r="E1" s="39"/>
      <c r="F1" s="39"/>
      <c r="G1" s="39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2" t="s">
        <v>9</v>
      </c>
      <c r="D5" s="42"/>
      <c r="E5" s="42"/>
      <c r="F5" s="4"/>
      <c r="G5" s="11" t="s">
        <v>14</v>
      </c>
    </row>
    <row r="6" spans="1:7" customFormat="1" ht="22.5" x14ac:dyDescent="0.2">
      <c r="B6" s="23">
        <f ca="1">TODAY()-120</f>
        <v>41818</v>
      </c>
      <c r="C6" s="43">
        <f ca="1">DateSavingsBegin+180</f>
        <v>41998</v>
      </c>
      <c r="D6" s="43"/>
      <c r="E6" s="43"/>
      <c r="F6" s="40" t="s">
        <v>19</v>
      </c>
      <c r="G6" s="40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6">
        <v>6000</v>
      </c>
      <c r="D10" s="36"/>
      <c r="E10" s="4"/>
    </row>
    <row r="11" spans="1:7" ht="24" customHeight="1" x14ac:dyDescent="0.2">
      <c r="B11" s="22" t="s">
        <v>16</v>
      </c>
      <c r="C11" s="36">
        <v>300</v>
      </c>
      <c r="D11" s="36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41">
        <f>EventCost-AmountSaved</f>
        <v>5700</v>
      </c>
      <c r="D14" s="41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3" t="str">
        <f ca="1">IF(SavingsPlanInfo&gt;0,"  If I save "&amp;TEXT(SavingsPlanInfo,"$#,##0 ")&amp;PROPER(SavingFrequency)&amp;", as of "&amp;TEXT(TODAY(),"mm.dd.yy"&amp;":"),"  Date of Event is Too Close for a "&amp;PROPER(SavingFrequency)&amp;" Savings Plan")</f>
        <v xml:space="preserve">  Date of Event is Too Close for a Bı-Weekly Savings Plan</v>
      </c>
      <c r="B17" s="24"/>
      <c r="C17" s="19"/>
      <c r="D17" s="19"/>
    </row>
    <row r="18" spans="1:7" ht="36" customHeight="1" x14ac:dyDescent="0.2">
      <c r="B18" s="34" t="s">
        <v>20</v>
      </c>
      <c r="C18" s="37">
        <f ca="1" xml:space="preserve"> IF(SavingsPlanInfo&gt;0,IF(TODAY()&gt;DateSavingsBegin,(TODAY()-DateSavingsBegin)*DailySavings,0)+AmountSaved,AmountSaved)</f>
        <v>300</v>
      </c>
      <c r="D18" s="37"/>
      <c r="F18" s="2"/>
      <c r="G18" s="2"/>
    </row>
    <row r="19" spans="1:7" ht="36" customHeight="1" x14ac:dyDescent="0.2">
      <c r="B19" s="35" t="s">
        <v>21</v>
      </c>
      <c r="C19" s="38">
        <f ca="1">MAX(0,EventCost-SavingsToDate)</f>
        <v>5700</v>
      </c>
      <c r="D19" s="38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30" t="s">
        <v>12</v>
      </c>
      <c r="C24" s="32" t="s">
        <v>6</v>
      </c>
      <c r="D24" s="32" t="s">
        <v>3</v>
      </c>
      <c r="E24" s="32" t="s">
        <v>24</v>
      </c>
      <c r="F24" s="32" t="s">
        <v>4</v>
      </c>
      <c r="G24" s="32" t="s">
        <v>15</v>
      </c>
    </row>
    <row r="25" spans="1:7" ht="40.5" customHeight="1" thickTop="1" x14ac:dyDescent="0.2">
      <c r="B25" s="31" t="s">
        <v>23</v>
      </c>
      <c r="C25" s="25">
        <f ca="1">MIN(Goal,IF(DaysUntilEvent="",0,Goal/DaysUntilEvent))</f>
        <v>31.666666666666668</v>
      </c>
      <c r="D25" s="25">
        <f ca="1">MIN(Goal,IF(WeeksUntilEvent="",0,IF(ROUNDUP(WeeksUntilEvent,0)=0,0,Goal/WeeksUntilEvent)))</f>
        <v>221.66666666666666</v>
      </c>
      <c r="E25" s="25">
        <f ca="1">IF(OR(BiWeeksUntilEvent=0,BiWeeksUntilEvent=""),0,MIN(Goal,IF(D25="",0,Goal/BiWeeksUntilEvent)))</f>
        <v>475</v>
      </c>
      <c r="F25" s="25">
        <f ca="1">MIN(Goal,IF(Goal="",0,IF(OR(MonthsUntilEvent=0,MonthsUntilEvent=""),0,Goal/MonthsUntilEvent)))</f>
        <v>1140</v>
      </c>
      <c r="G25" s="26">
        <f ca="1">IF(OR(Goal="",Goal=0),0,IF(OR(YearsUntilEvent=0,YearsUntilEvent=""),0,Goal/YearsUntilEvent))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30" t="s">
        <v>10</v>
      </c>
      <c r="C27" s="32" t="s">
        <v>0</v>
      </c>
      <c r="D27" s="32" t="s">
        <v>5</v>
      </c>
      <c r="E27" s="32" t="s">
        <v>7</v>
      </c>
      <c r="F27" s="32" t="s">
        <v>1</v>
      </c>
      <c r="G27" s="32" t="s">
        <v>2</v>
      </c>
    </row>
    <row r="28" spans="1:7" ht="40.5" customHeight="1" thickTop="1" x14ac:dyDescent="0.2">
      <c r="B28" s="31" t="s">
        <v>22</v>
      </c>
      <c r="C28" s="27">
        <f ca="1">IF(DateSavingsBegin&lt;&gt;"",DATEDIF(DateSavingsBegin,EventDate,"D"),"")</f>
        <v>180</v>
      </c>
      <c r="D28" s="28">
        <f ca="1">IF(DaysUntilEvent&lt;&gt;"",DaysUntilEvent/7,"")</f>
        <v>25.714285714285715</v>
      </c>
      <c r="E28" s="28">
        <f ca="1">IF(OR(WeeksUntilEvent=0,WeeksUntilEvent=""),0,ROUNDDOWN(WeeksUntilEvent/2,0))</f>
        <v>12</v>
      </c>
      <c r="F28" s="28">
        <f ca="1">IF(DateSavingsBegin&lt;&gt;"",DATEDIF(DateSavingsBegin,EventDate,"M"),"")</f>
        <v>5</v>
      </c>
      <c r="G28" s="29">
        <f ca="1">IF(DateSavingsBegin&lt;&gt;"",DATEDIF(DateSavingsBegin,EventDate,"Y"),"")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Savings Start Date" error="Savings Start Date should be before the Finish Savings Date." promptTitle="Savings Start Date:" prompt="Enter date in mm/dd/yy format" sqref="B6">
      <formula1>C6</formula1>
    </dataValidation>
    <dataValidation type="list" errorStyle="information" allowBlank="1" showErrorMessage="1" errorTitle="Whoops!" error="The savings plan needs to be Weekly, Bi-Weekly, Monthly, or Yearly in order for the savings estimator to work correctly. " sqref="F6:G6">
      <formula1>"WEEKLY,BI-WEEKLY,MONTHLY,YEARLY"</formula1>
    </dataValidation>
    <dataValidation type="date" errorStyle="information" operator="greaterThan" allowBlank="1" showInputMessage="1" showErrorMessage="1" errorTitle="Finish Savings Date" error="Finish Savings Date should be after the Start Savings Date." promptTitle="Finish Saving Date:" prompt="Enter date in mm/dd/yy format" sqref="C6:E6">
      <formula1>B6</formula1>
    </dataValidation>
  </dataValidations>
  <printOptions horizontalCentered="1"/>
  <pageMargins left="0.7" right="0.7" top="0.75" bottom="0.75" header="0.3" footer="0.3"/>
  <pageSetup scale="92" fitToHeight="0" orientation="portrait" r:id="rId1"/>
  <ignoredErrors>
    <ignoredError sqref="B6:C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33247A-CF35-4EAE-991A-E6EDBB390F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Savings Estimator</vt:lpstr>
      <vt:lpstr>AmountSaved</vt:lpstr>
      <vt:lpstr>AnnualSavings</vt:lpstr>
      <vt:lpstr>BiWeeklySavings</vt:lpstr>
      <vt:lpstr>BiWeeksUntilEvent</vt:lpstr>
      <vt:lpstr>DailySavings</vt:lpstr>
      <vt:lpstr>DateSavingsBegin</vt:lpstr>
      <vt:lpstr>DaysUntilEvent</vt:lpstr>
      <vt:lpstr>EventCost</vt:lpstr>
      <vt:lpstr>EventDate</vt:lpstr>
      <vt:lpstr>Goal</vt:lpstr>
      <vt:lpstr>MonthlySavings</vt:lpstr>
      <vt:lpstr>MonthsUntilEvent</vt:lpstr>
      <vt:lpstr>SavingFrequency</vt:lpstr>
      <vt:lpstr>SavingsToDate</vt:lpstr>
      <vt:lpstr>WeeklySavings</vt:lpstr>
      <vt:lpstr>WeeksUntilEvent</vt:lpstr>
      <vt:lpstr>YearsUntilEvent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2014-10-25T21:16:19Z</dcterms:created>
  <dcterms:modified xsi:type="dcterms:W3CDTF">2014-10-25T21:16:19Z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TC031076609991</vt:lpwstr>
  </property>
</Properties>
</file>